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<sst xmlns="http://schemas.openxmlformats.org/spreadsheetml/2006/main" count="53" uniqueCount="51">
  <si>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1st half</t>
  </si>
  <si>
    <t>projected</t>
  </si>
  <si>
    <t>4½-year</t>
  </si>
  <si>
    <t>1½ -year</t>
  </si>
  <si>
    <t>2002*</t>
  </si>
  <si>
    <t>Average</t>
  </si>
  <si>
    <t>Quota</t>
  </si>
  <si>
    <t>Coefficient</t>
  </si>
  <si>
    <t>needed**</t>
  </si>
  <si>
    <t>K</t>
  </si>
  <si>
    <t>Ki</t>
  </si>
  <si>
    <t>Km</t>
  </si>
  <si>
    <t>Kr</t>
  </si>
  <si>
    <t>Kri</t>
  </si>
  <si>
    <t>Kv</t>
  </si>
  <si>
    <t>Kp</t>
  </si>
  <si>
    <t>Pk</t>
  </si>
  <si>
    <t>P</t>
  </si>
  <si>
    <t>Ps</t>
  </si>
  <si>
    <t>U</t>
  </si>
  <si>
    <t>Kž</t>
  </si>
  <si>
    <t>Gž</t>
  </si>
  <si>
    <t>Pž</t>
  </si>
  <si>
    <t>Pkž</t>
  </si>
  <si>
    <t>Pvl</t>
  </si>
  <si>
    <t>Už</t>
  </si>
  <si>
    <t>R</t>
  </si>
  <si>
    <t>RPP</t>
  </si>
  <si>
    <t>As</t>
  </si>
  <si>
    <t>E</t>
  </si>
  <si>
    <t>St</t>
  </si>
  <si>
    <t>RL</t>
  </si>
  <si>
    <t>Pp</t>
  </si>
  <si>
    <t>Uvl</t>
  </si>
  <si>
    <t>Kvl</t>
  </si>
  <si>
    <t>Gvl</t>
  </si>
  <si>
    <t>Rev</t>
  </si>
  <si>
    <t>PR</t>
  </si>
  <si>
    <t>Ups/Urs</t>
  </si>
  <si>
    <t>estimated</t>
  </si>
  <si>
    <t xml:space="preserve">total judges </t>
  </si>
  <si>
    <t>Kžm</t>
  </si>
  <si>
    <t xml:space="preserve">Ž </t>
  </si>
  <si>
    <t>RF</t>
  </si>
  <si>
    <t>Pžp</t>
  </si>
  <si>
    <t>Cantonal Court -- Case Filings</t>
  </si>
  <si>
    <t>Herzegovina-Neretva (Mostar)</t>
  </si>
  <si>
    <t>Tt</t>
  </si>
  <si>
    <t>CASELOAD INDEX (the number of judges needed to cover the core caseload)</t>
  </si>
  <si>
    <t>*projected for all of 2002, calculated by multiplying the data for the first six months times two.</t>
  </si>
  <si>
    <t>**based on 1 1/2 year average.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</si>
</sst>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"/>
  <sheetViews>
    <sheetView tabSelected="1" workbookViewId="0" topLeftCell="A31">
      <selection activeCell="A47" sqref="A47:L48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  <col min="12" max="12" width="9.28125" style="0" customWidth="1"/>
  </cols>
  <sheetData>
    <row r="1" spans="2:12" ht="15.75">
      <c r="B1" s="2"/>
      <c r="C1" s="2"/>
      <c r="D1" s="4"/>
      <c r="E1" s="2"/>
      <c r="F1" s="2"/>
      <c r="G1" s="2"/>
      <c r="H1" s="2"/>
      <c r="I1" s="2"/>
      <c r="J1" s="2"/>
      <c r="K1" s="2"/>
      <c r="L1" s="2"/>
    </row>
    <row r="2" spans="1:12" ht="26.25">
      <c r="A2" s="12" t="s">
        <v>46</v>
      </c>
      <c r="B2" s="2"/>
      <c r="C2" s="2"/>
      <c r="E2" s="2"/>
      <c r="F2" s="2"/>
      <c r="G2" s="2"/>
      <c r="H2" s="2"/>
      <c r="I2" s="2"/>
      <c r="J2" s="2"/>
      <c r="K2" s="2"/>
      <c r="L2" s="2"/>
    </row>
    <row r="3" spans="1:12" ht="26.25">
      <c r="A3" s="12" t="s">
        <v>45</v>
      </c>
      <c r="B3" s="2"/>
      <c r="C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5"/>
      <c r="C5" s="6"/>
      <c r="D5" s="6"/>
      <c r="E5" s="6"/>
      <c r="F5" s="7" t="s">
        <v>0</v>
      </c>
      <c r="G5" s="7" t="s">
        <v>1</v>
      </c>
      <c r="H5" s="7" t="s">
        <v>2</v>
      </c>
      <c r="I5" s="7" t="s">
        <v>3</v>
      </c>
      <c r="J5" s="7" t="s">
        <v>39</v>
      </c>
      <c r="K5" s="6"/>
      <c r="L5" s="8" t="s">
        <v>40</v>
      </c>
    </row>
    <row r="6" spans="1:12" ht="13.5" thickBot="1">
      <c r="A6" s="2"/>
      <c r="B6" s="9">
        <v>1998</v>
      </c>
      <c r="C6" s="10">
        <v>1999</v>
      </c>
      <c r="D6" s="10">
        <v>2000</v>
      </c>
      <c r="E6" s="10">
        <v>2001</v>
      </c>
      <c r="F6" s="10">
        <v>2002</v>
      </c>
      <c r="G6" s="10" t="s">
        <v>4</v>
      </c>
      <c r="H6" s="10" t="s">
        <v>5</v>
      </c>
      <c r="I6" s="10" t="s">
        <v>5</v>
      </c>
      <c r="J6" s="10" t="s">
        <v>6</v>
      </c>
      <c r="K6" s="10" t="s">
        <v>7</v>
      </c>
      <c r="L6" s="11" t="s">
        <v>8</v>
      </c>
    </row>
    <row r="7" spans="1:12" ht="12.75">
      <c r="A7" s="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5" ht="12.75">
      <c r="A8" s="1" t="s">
        <v>9</v>
      </c>
      <c r="B8" s="13">
        <v>48</v>
      </c>
      <c r="C8" s="13">
        <v>36</v>
      </c>
      <c r="D8" s="13">
        <v>4</v>
      </c>
      <c r="E8" s="13">
        <v>84</v>
      </c>
      <c r="F8" s="13">
        <v>26</v>
      </c>
      <c r="G8" s="13">
        <f aca="true" t="shared" si="0" ref="G8:G43">PRODUCT(F8,2)</f>
        <v>52</v>
      </c>
      <c r="H8" s="13">
        <f aca="true" t="shared" si="1" ref="H8:H41">AVERAGE(B8,C8,D8,E8,G8)</f>
        <v>44.8</v>
      </c>
      <c r="I8" s="13">
        <f aca="true" t="shared" si="2" ref="I8:I41">AVERAGE(E8,G8)</f>
        <v>68</v>
      </c>
      <c r="J8" s="13">
        <v>66</v>
      </c>
      <c r="K8" s="13">
        <f>POWER(J8,-1)</f>
        <v>0.015151515151515152</v>
      </c>
      <c r="L8" s="16">
        <f aca="true" t="shared" si="3" ref="L8:L35">PRODUCT(I8,K8)</f>
        <v>1.0303030303030303</v>
      </c>
      <c r="M8" s="3"/>
      <c r="N8" s="3"/>
      <c r="O8" s="3"/>
    </row>
    <row r="9" spans="1:15" ht="12.75">
      <c r="A9" s="1" t="s">
        <v>10</v>
      </c>
      <c r="B9" s="13">
        <v>65</v>
      </c>
      <c r="C9" s="13">
        <v>65</v>
      </c>
      <c r="D9" s="13">
        <v>7</v>
      </c>
      <c r="E9" s="13">
        <v>51</v>
      </c>
      <c r="F9" s="13">
        <v>35</v>
      </c>
      <c r="G9" s="13">
        <f t="shared" si="0"/>
        <v>70</v>
      </c>
      <c r="H9" s="13">
        <f t="shared" si="1"/>
        <v>51.6</v>
      </c>
      <c r="I9" s="13">
        <f t="shared" si="2"/>
        <v>60.5</v>
      </c>
      <c r="J9" s="13">
        <v>800</v>
      </c>
      <c r="K9" s="13">
        <f>POWER(J9,-1)</f>
        <v>0.00125</v>
      </c>
      <c r="L9" s="16">
        <f t="shared" si="3"/>
        <v>0.075625</v>
      </c>
      <c r="M9" s="3"/>
      <c r="N9" s="3"/>
      <c r="O9" s="3"/>
    </row>
    <row r="10" spans="1:15" ht="12.75">
      <c r="A10" s="1" t="s">
        <v>11</v>
      </c>
      <c r="B10" s="13"/>
      <c r="C10" s="13"/>
      <c r="D10" s="13"/>
      <c r="E10" s="13"/>
      <c r="F10" s="13">
        <v>0</v>
      </c>
      <c r="G10" s="13">
        <f t="shared" si="0"/>
        <v>0</v>
      </c>
      <c r="H10" s="13">
        <f t="shared" si="1"/>
        <v>0</v>
      </c>
      <c r="I10" s="13">
        <f t="shared" si="2"/>
        <v>0</v>
      </c>
      <c r="J10" s="13">
        <v>66</v>
      </c>
      <c r="K10" s="13">
        <f>POWER(J10,-1)</f>
        <v>0.015151515151515152</v>
      </c>
      <c r="L10" s="16">
        <f t="shared" si="3"/>
        <v>0</v>
      </c>
      <c r="M10" s="3"/>
      <c r="N10" s="3"/>
      <c r="O10" s="3"/>
    </row>
    <row r="11" spans="1:15" ht="12.75">
      <c r="A11" s="1" t="s">
        <v>12</v>
      </c>
      <c r="B11" s="13"/>
      <c r="C11" s="13">
        <v>15</v>
      </c>
      <c r="D11" s="13">
        <v>61</v>
      </c>
      <c r="E11" s="13">
        <v>23</v>
      </c>
      <c r="F11" s="13">
        <v>2</v>
      </c>
      <c r="G11" s="13">
        <f t="shared" si="0"/>
        <v>4</v>
      </c>
      <c r="H11" s="13">
        <f t="shared" si="1"/>
        <v>25.75</v>
      </c>
      <c r="I11" s="13">
        <f t="shared" si="2"/>
        <v>13.5</v>
      </c>
      <c r="J11" s="13"/>
      <c r="K11" s="13"/>
      <c r="L11" s="16"/>
      <c r="M11" s="3"/>
      <c r="N11" s="3"/>
      <c r="O11" s="3"/>
    </row>
    <row r="12" spans="1:15" ht="12.75">
      <c r="A12" s="1" t="s">
        <v>13</v>
      </c>
      <c r="B12" s="13">
        <v>45</v>
      </c>
      <c r="C12" s="13">
        <v>15</v>
      </c>
      <c r="D12" s="13">
        <v>28</v>
      </c>
      <c r="E12" s="13">
        <v>31</v>
      </c>
      <c r="F12" s="13">
        <v>14</v>
      </c>
      <c r="G12" s="13">
        <f t="shared" si="0"/>
        <v>28</v>
      </c>
      <c r="H12" s="13">
        <f t="shared" si="1"/>
        <v>29.4</v>
      </c>
      <c r="I12" s="13">
        <f t="shared" si="2"/>
        <v>29.5</v>
      </c>
      <c r="J12" s="13"/>
      <c r="K12" s="13"/>
      <c r="L12" s="16"/>
      <c r="M12" s="3"/>
      <c r="N12" s="3"/>
      <c r="O12" s="3"/>
    </row>
    <row r="13" spans="1:15" ht="12.75">
      <c r="A13" s="1" t="s">
        <v>14</v>
      </c>
      <c r="B13" s="13">
        <v>49</v>
      </c>
      <c r="C13" s="13">
        <v>57</v>
      </c>
      <c r="D13" s="13">
        <v>99</v>
      </c>
      <c r="E13" s="13">
        <v>129</v>
      </c>
      <c r="F13" s="13">
        <v>110</v>
      </c>
      <c r="G13" s="13">
        <f t="shared" si="0"/>
        <v>220</v>
      </c>
      <c r="H13" s="13">
        <f t="shared" si="1"/>
        <v>110.8</v>
      </c>
      <c r="I13" s="13">
        <f t="shared" si="2"/>
        <v>174.5</v>
      </c>
      <c r="J13" s="13">
        <v>660</v>
      </c>
      <c r="K13" s="13">
        <f>POWER(J13,-1)</f>
        <v>0.0015151515151515152</v>
      </c>
      <c r="L13" s="16">
        <f t="shared" si="3"/>
        <v>0.2643939393939394</v>
      </c>
      <c r="M13" s="3"/>
      <c r="N13" s="3"/>
      <c r="O13" s="3"/>
    </row>
    <row r="14" spans="1:15" ht="12.75">
      <c r="A14" s="1" t="s">
        <v>15</v>
      </c>
      <c r="B14" s="13">
        <v>17</v>
      </c>
      <c r="C14" s="13">
        <v>10</v>
      </c>
      <c r="D14" s="13">
        <v>22</v>
      </c>
      <c r="E14" s="13">
        <v>13</v>
      </c>
      <c r="F14" s="13">
        <v>11</v>
      </c>
      <c r="G14" s="13">
        <f t="shared" si="0"/>
        <v>22</v>
      </c>
      <c r="H14" s="13">
        <f t="shared" si="1"/>
        <v>16.8</v>
      </c>
      <c r="I14" s="13">
        <f t="shared" si="2"/>
        <v>17.5</v>
      </c>
      <c r="J14" s="13">
        <v>700</v>
      </c>
      <c r="K14" s="13">
        <f>POWER(J14,-1)</f>
        <v>0.0014285714285714286</v>
      </c>
      <c r="L14" s="16">
        <f t="shared" si="3"/>
        <v>0.025</v>
      </c>
      <c r="M14" s="3"/>
      <c r="N14" s="3"/>
      <c r="O14" s="3"/>
    </row>
    <row r="15" spans="1:15" ht="12.75">
      <c r="A15" s="1" t="s">
        <v>16</v>
      </c>
      <c r="B15" s="13"/>
      <c r="C15" s="13"/>
      <c r="D15" s="13"/>
      <c r="E15" s="13"/>
      <c r="F15" s="13">
        <v>0</v>
      </c>
      <c r="G15" s="13">
        <f t="shared" si="0"/>
        <v>0</v>
      </c>
      <c r="H15" s="13">
        <f t="shared" si="1"/>
        <v>0</v>
      </c>
      <c r="I15" s="13">
        <f t="shared" si="2"/>
        <v>0</v>
      </c>
      <c r="J15" s="13"/>
      <c r="K15" s="13"/>
      <c r="L15" s="16"/>
      <c r="M15" s="3"/>
      <c r="N15" s="3"/>
      <c r="O15" s="3"/>
    </row>
    <row r="16" spans="1:15" ht="12.75">
      <c r="A16" s="1" t="s">
        <v>17</v>
      </c>
      <c r="B16" s="13"/>
      <c r="C16" s="13"/>
      <c r="D16" s="13"/>
      <c r="E16" s="13"/>
      <c r="F16" s="13">
        <v>0</v>
      </c>
      <c r="G16" s="13">
        <f t="shared" si="0"/>
        <v>0</v>
      </c>
      <c r="H16" s="13">
        <f t="shared" si="1"/>
        <v>0</v>
      </c>
      <c r="I16" s="13">
        <f t="shared" si="2"/>
        <v>0</v>
      </c>
      <c r="J16" s="13">
        <v>300</v>
      </c>
      <c r="K16" s="13">
        <f aca="true" t="shared" si="4" ref="K16:K28">POWER(J16,-1)</f>
        <v>0.0033333333333333335</v>
      </c>
      <c r="L16" s="16">
        <f t="shared" si="3"/>
        <v>0</v>
      </c>
      <c r="M16" s="3"/>
      <c r="N16" s="3"/>
      <c r="O16" s="3"/>
    </row>
    <row r="17" spans="1:15" ht="12.75">
      <c r="A17" s="1" t="s">
        <v>18</v>
      </c>
      <c r="B17" s="13"/>
      <c r="C17" s="13"/>
      <c r="D17" s="13"/>
      <c r="E17" s="13"/>
      <c r="F17" s="13">
        <v>0</v>
      </c>
      <c r="G17" s="13">
        <f t="shared" si="0"/>
        <v>0</v>
      </c>
      <c r="H17" s="13">
        <f t="shared" si="1"/>
        <v>0</v>
      </c>
      <c r="I17" s="13">
        <f t="shared" si="2"/>
        <v>0</v>
      </c>
      <c r="J17" s="13">
        <v>300</v>
      </c>
      <c r="K17" s="13">
        <f t="shared" si="4"/>
        <v>0.0033333333333333335</v>
      </c>
      <c r="L17" s="16">
        <f t="shared" si="3"/>
        <v>0</v>
      </c>
      <c r="M17" s="3"/>
      <c r="N17" s="3"/>
      <c r="O17" s="3"/>
    </row>
    <row r="18" spans="1:15" ht="12.75">
      <c r="A18" s="1" t="s">
        <v>19</v>
      </c>
      <c r="B18" s="13">
        <v>1043</v>
      </c>
      <c r="C18" s="13">
        <v>1159</v>
      </c>
      <c r="D18" s="13">
        <v>1052</v>
      </c>
      <c r="E18" s="13">
        <v>2833</v>
      </c>
      <c r="F18" s="13">
        <v>887</v>
      </c>
      <c r="G18" s="13">
        <f t="shared" si="0"/>
        <v>1774</v>
      </c>
      <c r="H18" s="13">
        <f t="shared" si="1"/>
        <v>1572.2</v>
      </c>
      <c r="I18" s="13">
        <f t="shared" si="2"/>
        <v>2303.5</v>
      </c>
      <c r="J18" s="13">
        <v>300</v>
      </c>
      <c r="K18" s="13">
        <f t="shared" si="4"/>
        <v>0.0033333333333333335</v>
      </c>
      <c r="L18" s="16">
        <f t="shared" si="3"/>
        <v>7.678333333333334</v>
      </c>
      <c r="M18" s="3"/>
      <c r="N18" s="3"/>
      <c r="O18" s="3"/>
    </row>
    <row r="19" spans="1:15" ht="12.75">
      <c r="A19" s="1" t="s">
        <v>38</v>
      </c>
      <c r="B19" s="13"/>
      <c r="C19" s="13"/>
      <c r="D19" s="13"/>
      <c r="E19" s="13"/>
      <c r="F19" s="13">
        <v>0</v>
      </c>
      <c r="G19" s="13">
        <f t="shared" si="0"/>
        <v>0</v>
      </c>
      <c r="H19" s="13">
        <f t="shared" si="1"/>
        <v>0</v>
      </c>
      <c r="I19" s="13">
        <f t="shared" si="2"/>
        <v>0</v>
      </c>
      <c r="J19" s="13"/>
      <c r="K19" s="13"/>
      <c r="L19" s="16"/>
      <c r="M19" s="3"/>
      <c r="N19" s="3"/>
      <c r="O19" s="3"/>
    </row>
    <row r="20" spans="1:15" ht="12.75">
      <c r="A20" s="1" t="s">
        <v>20</v>
      </c>
      <c r="B20" s="13">
        <v>51</v>
      </c>
      <c r="C20" s="13">
        <v>55</v>
      </c>
      <c r="D20" s="13">
        <v>105</v>
      </c>
      <c r="E20" s="13">
        <v>233</v>
      </c>
      <c r="F20" s="13">
        <v>139</v>
      </c>
      <c r="G20" s="13">
        <f t="shared" si="0"/>
        <v>278</v>
      </c>
      <c r="H20" s="13">
        <f t="shared" si="1"/>
        <v>144.4</v>
      </c>
      <c r="I20" s="13">
        <f t="shared" si="2"/>
        <v>255.5</v>
      </c>
      <c r="J20" s="13">
        <v>165</v>
      </c>
      <c r="K20" s="13">
        <f t="shared" si="4"/>
        <v>0.006060606060606061</v>
      </c>
      <c r="L20" s="16">
        <f t="shared" si="3"/>
        <v>1.5484848484848486</v>
      </c>
      <c r="M20" s="3"/>
      <c r="N20" s="3"/>
      <c r="O20" s="3"/>
    </row>
    <row r="21" spans="1:15" ht="12.75">
      <c r="A21" s="1" t="s">
        <v>21</v>
      </c>
      <c r="B21" s="13">
        <v>434</v>
      </c>
      <c r="C21" s="13">
        <v>979</v>
      </c>
      <c r="D21" s="13">
        <v>435</v>
      </c>
      <c r="E21" s="13">
        <v>732</v>
      </c>
      <c r="F21" s="13">
        <v>484</v>
      </c>
      <c r="G21" s="13">
        <f t="shared" si="0"/>
        <v>968</v>
      </c>
      <c r="H21" s="13">
        <f t="shared" si="1"/>
        <v>709.6</v>
      </c>
      <c r="I21" s="13">
        <f t="shared" si="2"/>
        <v>850</v>
      </c>
      <c r="J21" s="13">
        <v>200</v>
      </c>
      <c r="K21" s="13">
        <f t="shared" si="4"/>
        <v>0.005</v>
      </c>
      <c r="L21" s="16">
        <f t="shared" si="3"/>
        <v>4.25</v>
      </c>
      <c r="M21" s="3"/>
      <c r="N21" s="3"/>
      <c r="O21" s="3"/>
    </row>
    <row r="22" spans="1:15" ht="12.75">
      <c r="A22" s="1" t="s">
        <v>22</v>
      </c>
      <c r="B22" s="13">
        <v>24</v>
      </c>
      <c r="C22" s="13">
        <v>49</v>
      </c>
      <c r="D22" s="13">
        <v>59</v>
      </c>
      <c r="E22" s="13">
        <v>165</v>
      </c>
      <c r="F22" s="13">
        <v>88</v>
      </c>
      <c r="G22" s="13">
        <f t="shared" si="0"/>
        <v>176</v>
      </c>
      <c r="H22" s="13">
        <f t="shared" si="1"/>
        <v>94.6</v>
      </c>
      <c r="I22" s="13">
        <f t="shared" si="2"/>
        <v>170.5</v>
      </c>
      <c r="J22" s="13">
        <v>200</v>
      </c>
      <c r="K22" s="13">
        <f t="shared" si="4"/>
        <v>0.005</v>
      </c>
      <c r="L22" s="16">
        <f t="shared" si="3"/>
        <v>0.8525</v>
      </c>
      <c r="M22" s="3"/>
      <c r="N22" s="3"/>
      <c r="O22" s="3"/>
    </row>
    <row r="23" spans="1:15" ht="12.75">
      <c r="A23" s="1" t="s">
        <v>23</v>
      </c>
      <c r="B23" s="13"/>
      <c r="C23" s="13"/>
      <c r="D23" s="13"/>
      <c r="E23" s="13">
        <v>6</v>
      </c>
      <c r="F23" s="13">
        <v>2</v>
      </c>
      <c r="G23" s="13">
        <f t="shared" si="0"/>
        <v>4</v>
      </c>
      <c r="H23" s="13">
        <f t="shared" si="1"/>
        <v>5</v>
      </c>
      <c r="I23" s="13">
        <f t="shared" si="2"/>
        <v>5</v>
      </c>
      <c r="J23" s="13"/>
      <c r="K23" s="13"/>
      <c r="L23" s="16"/>
      <c r="M23" s="3"/>
      <c r="N23" s="3"/>
      <c r="O23" s="3"/>
    </row>
    <row r="24" spans="1:15" ht="12.75">
      <c r="A24" s="1" t="s">
        <v>24</v>
      </c>
      <c r="B24" s="13"/>
      <c r="C24" s="13"/>
      <c r="D24" s="13"/>
      <c r="E24" s="13">
        <v>22</v>
      </c>
      <c r="F24" s="13">
        <v>3</v>
      </c>
      <c r="G24" s="13">
        <f t="shared" si="0"/>
        <v>6</v>
      </c>
      <c r="H24" s="13">
        <f t="shared" si="1"/>
        <v>14</v>
      </c>
      <c r="I24" s="13">
        <f t="shared" si="2"/>
        <v>14</v>
      </c>
      <c r="J24" s="13"/>
      <c r="K24" s="13"/>
      <c r="L24" s="16"/>
      <c r="M24" s="3"/>
      <c r="N24" s="3"/>
      <c r="O24" s="3"/>
    </row>
    <row r="25" spans="1:15" ht="12.75">
      <c r="A25" s="1" t="s">
        <v>25</v>
      </c>
      <c r="B25" s="13"/>
      <c r="C25" s="13"/>
      <c r="D25" s="13"/>
      <c r="E25" s="13"/>
      <c r="F25" s="13">
        <v>0</v>
      </c>
      <c r="G25" s="13">
        <f t="shared" si="0"/>
        <v>0</v>
      </c>
      <c r="H25" s="13">
        <f t="shared" si="1"/>
        <v>0</v>
      </c>
      <c r="I25" s="13">
        <f t="shared" si="2"/>
        <v>0</v>
      </c>
      <c r="J25" s="13"/>
      <c r="K25" s="13"/>
      <c r="L25" s="16"/>
      <c r="M25" s="3"/>
      <c r="N25" s="3"/>
      <c r="O25" s="3"/>
    </row>
    <row r="26" spans="1:15" ht="12.75">
      <c r="A26" s="1" t="s">
        <v>26</v>
      </c>
      <c r="B26" s="13">
        <v>41</v>
      </c>
      <c r="C26" s="13">
        <v>18</v>
      </c>
      <c r="D26" s="13">
        <v>64</v>
      </c>
      <c r="E26" s="13">
        <v>55</v>
      </c>
      <c r="F26" s="13">
        <v>28</v>
      </c>
      <c r="G26" s="13">
        <f t="shared" si="0"/>
        <v>56</v>
      </c>
      <c r="H26" s="13">
        <f t="shared" si="1"/>
        <v>46.8</v>
      </c>
      <c r="I26" s="13">
        <f t="shared" si="2"/>
        <v>55.5</v>
      </c>
      <c r="J26" s="13">
        <v>275</v>
      </c>
      <c r="K26" s="13">
        <f t="shared" si="4"/>
        <v>0.0036363636363636364</v>
      </c>
      <c r="L26" s="16">
        <f t="shared" si="3"/>
        <v>0.2018181818181818</v>
      </c>
      <c r="M26" s="3"/>
      <c r="N26" s="3"/>
      <c r="O26" s="3"/>
    </row>
    <row r="27" spans="1:15" ht="12.75">
      <c r="A27" s="1" t="s">
        <v>27</v>
      </c>
      <c r="B27" s="13"/>
      <c r="C27" s="13"/>
      <c r="D27" s="13"/>
      <c r="E27" s="13"/>
      <c r="F27" s="13">
        <v>0</v>
      </c>
      <c r="G27" s="13">
        <f t="shared" si="0"/>
        <v>0</v>
      </c>
      <c r="H27" s="13">
        <f t="shared" si="1"/>
        <v>0</v>
      </c>
      <c r="I27" s="13">
        <f t="shared" si="2"/>
        <v>0</v>
      </c>
      <c r="J27" s="13"/>
      <c r="K27" s="13"/>
      <c r="L27" s="16"/>
      <c r="M27" s="3"/>
      <c r="N27" s="3"/>
      <c r="O27" s="3"/>
    </row>
    <row r="28" spans="1:15" ht="12.75">
      <c r="A28" s="1" t="s">
        <v>44</v>
      </c>
      <c r="B28" s="13"/>
      <c r="C28" s="13"/>
      <c r="D28" s="13"/>
      <c r="E28" s="13"/>
      <c r="F28" s="13">
        <v>0</v>
      </c>
      <c r="G28" s="13">
        <f t="shared" si="0"/>
        <v>0</v>
      </c>
      <c r="H28" s="13">
        <f t="shared" si="1"/>
        <v>0</v>
      </c>
      <c r="I28" s="13">
        <f t="shared" si="2"/>
        <v>0</v>
      </c>
      <c r="J28" s="13">
        <v>660</v>
      </c>
      <c r="K28" s="13">
        <f t="shared" si="4"/>
        <v>0.0015151515151515152</v>
      </c>
      <c r="L28" s="16">
        <f t="shared" si="3"/>
        <v>0</v>
      </c>
      <c r="M28" s="3"/>
      <c r="N28" s="3"/>
      <c r="O28" s="3"/>
    </row>
    <row r="29" spans="1:15" ht="12.75">
      <c r="A29" s="1" t="s">
        <v>28</v>
      </c>
      <c r="B29" s="13"/>
      <c r="C29" s="13"/>
      <c r="D29" s="13"/>
      <c r="E29" s="13"/>
      <c r="F29" s="13">
        <v>0</v>
      </c>
      <c r="G29" s="13">
        <f t="shared" si="0"/>
        <v>0</v>
      </c>
      <c r="H29" s="13">
        <f t="shared" si="1"/>
        <v>0</v>
      </c>
      <c r="I29" s="13">
        <f t="shared" si="2"/>
        <v>0</v>
      </c>
      <c r="J29" s="13"/>
      <c r="K29" s="13"/>
      <c r="L29" s="16"/>
      <c r="M29" s="3"/>
      <c r="N29" s="3"/>
      <c r="O29" s="3"/>
    </row>
    <row r="30" spans="1:15" ht="12.75">
      <c r="A30" s="1" t="s">
        <v>29</v>
      </c>
      <c r="B30" s="13"/>
      <c r="C30" s="13"/>
      <c r="D30" s="13"/>
      <c r="E30" s="13"/>
      <c r="F30" s="13">
        <v>0</v>
      </c>
      <c r="G30" s="13">
        <f t="shared" si="0"/>
        <v>0</v>
      </c>
      <c r="H30" s="13">
        <f t="shared" si="1"/>
        <v>0</v>
      </c>
      <c r="I30" s="13">
        <f t="shared" si="2"/>
        <v>0</v>
      </c>
      <c r="J30" s="13"/>
      <c r="K30" s="13"/>
      <c r="L30" s="16"/>
      <c r="M30" s="3"/>
      <c r="N30" s="3"/>
      <c r="O30" s="3"/>
    </row>
    <row r="31" spans="1:15" ht="12.75">
      <c r="A31" s="1" t="s">
        <v>30</v>
      </c>
      <c r="B31" s="13">
        <v>37</v>
      </c>
      <c r="C31" s="13">
        <v>45</v>
      </c>
      <c r="D31" s="13">
        <v>3</v>
      </c>
      <c r="E31" s="13">
        <v>1</v>
      </c>
      <c r="F31" s="13">
        <v>3</v>
      </c>
      <c r="G31" s="13">
        <f t="shared" si="0"/>
        <v>6</v>
      </c>
      <c r="H31" s="13">
        <f t="shared" si="1"/>
        <v>18.4</v>
      </c>
      <c r="I31" s="13">
        <f t="shared" si="2"/>
        <v>3.5</v>
      </c>
      <c r="J31" s="13"/>
      <c r="K31" s="13"/>
      <c r="L31" s="16"/>
      <c r="M31" s="3"/>
      <c r="N31" s="3"/>
      <c r="O31" s="3"/>
    </row>
    <row r="32" spans="1:15" ht="12.75">
      <c r="A32" s="1" t="s">
        <v>31</v>
      </c>
      <c r="B32" s="13">
        <v>31</v>
      </c>
      <c r="C32" s="13">
        <v>201</v>
      </c>
      <c r="D32" s="13">
        <v>51</v>
      </c>
      <c r="E32" s="13">
        <v>53</v>
      </c>
      <c r="F32" s="13">
        <v>38</v>
      </c>
      <c r="G32" s="13">
        <f t="shared" si="0"/>
        <v>76</v>
      </c>
      <c r="H32" s="13">
        <f t="shared" si="1"/>
        <v>82.4</v>
      </c>
      <c r="I32" s="13">
        <f t="shared" si="2"/>
        <v>64.5</v>
      </c>
      <c r="J32" s="13"/>
      <c r="K32" s="13"/>
      <c r="L32" s="16"/>
      <c r="M32" s="3"/>
      <c r="N32" s="3"/>
      <c r="O32" s="3"/>
    </row>
    <row r="33" spans="1:15" ht="12.75">
      <c r="A33" s="1" t="s">
        <v>32</v>
      </c>
      <c r="B33" s="13"/>
      <c r="C33" s="13"/>
      <c r="D33" s="13"/>
      <c r="E33" s="13"/>
      <c r="F33" s="13">
        <v>0</v>
      </c>
      <c r="G33" s="13">
        <f t="shared" si="0"/>
        <v>0</v>
      </c>
      <c r="H33" s="13">
        <f t="shared" si="1"/>
        <v>0</v>
      </c>
      <c r="I33" s="13">
        <f t="shared" si="2"/>
        <v>0</v>
      </c>
      <c r="J33" s="13"/>
      <c r="K33" s="13"/>
      <c r="L33" s="16"/>
      <c r="M33" s="3"/>
      <c r="N33" s="3"/>
      <c r="O33" s="3"/>
    </row>
    <row r="34" spans="1:15" ht="12.75">
      <c r="A34" s="1" t="s">
        <v>33</v>
      </c>
      <c r="B34" s="13"/>
      <c r="C34" s="13"/>
      <c r="D34" s="13"/>
      <c r="E34" s="13"/>
      <c r="F34" s="13">
        <v>0</v>
      </c>
      <c r="G34" s="13">
        <f t="shared" si="0"/>
        <v>0</v>
      </c>
      <c r="H34" s="13">
        <f t="shared" si="1"/>
        <v>0</v>
      </c>
      <c r="I34" s="13">
        <f t="shared" si="2"/>
        <v>0</v>
      </c>
      <c r="J34" s="13"/>
      <c r="K34" s="13"/>
      <c r="L34" s="16"/>
      <c r="M34" s="3"/>
      <c r="N34" s="3"/>
      <c r="O34" s="3"/>
    </row>
    <row r="35" spans="1:15" ht="12.75">
      <c r="A35" s="1" t="s">
        <v>41</v>
      </c>
      <c r="B35" s="13"/>
      <c r="C35" s="13"/>
      <c r="D35" s="13"/>
      <c r="E35" s="13"/>
      <c r="F35" s="13">
        <v>0</v>
      </c>
      <c r="G35" s="13">
        <f t="shared" si="0"/>
        <v>0</v>
      </c>
      <c r="H35" s="13">
        <f t="shared" si="1"/>
        <v>0</v>
      </c>
      <c r="I35" s="13">
        <f t="shared" si="2"/>
        <v>0</v>
      </c>
      <c r="J35" s="13">
        <v>165</v>
      </c>
      <c r="K35" s="13">
        <f>POWER(J35,-1)</f>
        <v>0.006060606060606061</v>
      </c>
      <c r="L35" s="16">
        <f t="shared" si="3"/>
        <v>0</v>
      </c>
      <c r="M35" s="3"/>
      <c r="N35" s="3"/>
      <c r="O35" s="3"/>
    </row>
    <row r="36" spans="1:15" ht="12.75">
      <c r="A36" s="1" t="s">
        <v>34</v>
      </c>
      <c r="B36" s="13"/>
      <c r="C36" s="13"/>
      <c r="D36" s="13"/>
      <c r="E36" s="13"/>
      <c r="F36" s="13">
        <v>0</v>
      </c>
      <c r="G36" s="13">
        <f t="shared" si="0"/>
        <v>0</v>
      </c>
      <c r="H36" s="13">
        <f t="shared" si="1"/>
        <v>0</v>
      </c>
      <c r="I36" s="13">
        <f t="shared" si="2"/>
        <v>0</v>
      </c>
      <c r="J36" s="13"/>
      <c r="K36" s="13"/>
      <c r="L36" s="16"/>
      <c r="M36" s="3"/>
      <c r="N36" s="3"/>
      <c r="O36" s="3"/>
    </row>
    <row r="37" spans="1:15" ht="12.75">
      <c r="A37" s="1" t="s">
        <v>35</v>
      </c>
      <c r="B37" s="13"/>
      <c r="C37" s="13"/>
      <c r="D37" s="13"/>
      <c r="E37" s="13"/>
      <c r="F37" s="13">
        <v>0</v>
      </c>
      <c r="G37" s="13">
        <f t="shared" si="0"/>
        <v>0</v>
      </c>
      <c r="H37" s="13">
        <f t="shared" si="1"/>
        <v>0</v>
      </c>
      <c r="I37" s="13">
        <f t="shared" si="2"/>
        <v>0</v>
      </c>
      <c r="J37" s="13"/>
      <c r="K37" s="13"/>
      <c r="L37" s="16"/>
      <c r="M37" s="3"/>
      <c r="N37" s="3"/>
      <c r="O37" s="3"/>
    </row>
    <row r="38" spans="1:15" ht="12.75">
      <c r="A38" s="1" t="s">
        <v>36</v>
      </c>
      <c r="B38" s="13"/>
      <c r="C38" s="13"/>
      <c r="D38" s="13"/>
      <c r="E38" s="13"/>
      <c r="F38" s="13">
        <v>0</v>
      </c>
      <c r="G38" s="13">
        <f t="shared" si="0"/>
        <v>0</v>
      </c>
      <c r="H38" s="13">
        <f t="shared" si="1"/>
        <v>0</v>
      </c>
      <c r="I38" s="13">
        <f t="shared" si="2"/>
        <v>0</v>
      </c>
      <c r="J38" s="13"/>
      <c r="K38" s="13"/>
      <c r="L38" s="16"/>
      <c r="M38" s="3"/>
      <c r="N38" s="3"/>
      <c r="O38" s="3"/>
    </row>
    <row r="39" spans="1:15" ht="12.75">
      <c r="A39" s="1" t="s">
        <v>37</v>
      </c>
      <c r="B39" s="13"/>
      <c r="C39" s="13"/>
      <c r="D39" s="13"/>
      <c r="E39" s="13"/>
      <c r="F39" s="13">
        <v>0</v>
      </c>
      <c r="G39" s="13">
        <f t="shared" si="0"/>
        <v>0</v>
      </c>
      <c r="H39" s="13">
        <f t="shared" si="1"/>
        <v>0</v>
      </c>
      <c r="I39" s="13">
        <f t="shared" si="2"/>
        <v>0</v>
      </c>
      <c r="J39" s="13"/>
      <c r="K39" s="13"/>
      <c r="L39" s="16"/>
      <c r="M39" s="3"/>
      <c r="N39" s="3"/>
      <c r="O39" s="3"/>
    </row>
    <row r="40" spans="1:15" ht="12.75">
      <c r="A40" s="1" t="s">
        <v>42</v>
      </c>
      <c r="B40" s="13"/>
      <c r="C40" s="13"/>
      <c r="D40" s="13"/>
      <c r="E40" s="13"/>
      <c r="F40" s="13">
        <v>0</v>
      </c>
      <c r="G40" s="13">
        <f t="shared" si="0"/>
        <v>0</v>
      </c>
      <c r="H40" s="13">
        <f t="shared" si="1"/>
        <v>0</v>
      </c>
      <c r="I40" s="13">
        <f t="shared" si="2"/>
        <v>0</v>
      </c>
      <c r="J40" s="13"/>
      <c r="K40" s="13"/>
      <c r="L40" s="16"/>
      <c r="M40" s="3"/>
      <c r="N40" s="3"/>
      <c r="O40" s="3"/>
    </row>
    <row r="41" spans="1:15" ht="12.75">
      <c r="A41" s="1" t="s">
        <v>37</v>
      </c>
      <c r="B41" s="13"/>
      <c r="C41" s="13"/>
      <c r="D41" s="13"/>
      <c r="E41" s="13"/>
      <c r="F41" s="13">
        <v>0</v>
      </c>
      <c r="G41" s="13">
        <f t="shared" si="0"/>
        <v>0</v>
      </c>
      <c r="H41" s="13">
        <f t="shared" si="1"/>
        <v>0</v>
      </c>
      <c r="I41" s="13">
        <f t="shared" si="2"/>
        <v>0</v>
      </c>
      <c r="J41" s="13"/>
      <c r="K41" s="13"/>
      <c r="L41" s="16"/>
      <c r="M41" s="3"/>
      <c r="N41" s="3"/>
      <c r="O41" s="3"/>
    </row>
    <row r="42" spans="1:15" ht="12.75">
      <c r="A42" s="1" t="s">
        <v>43</v>
      </c>
      <c r="B42" s="13"/>
      <c r="C42" s="13"/>
      <c r="D42" s="13"/>
      <c r="E42" s="13"/>
      <c r="F42" s="13">
        <v>0</v>
      </c>
      <c r="G42" s="13">
        <f t="shared" si="0"/>
        <v>0</v>
      </c>
      <c r="H42" s="13">
        <f>AVERAGE(B42,C42,D42,E42,G42)</f>
        <v>0</v>
      </c>
      <c r="I42" s="13">
        <f>AVERAGE(E42,G42)</f>
        <v>0</v>
      </c>
      <c r="J42" s="13"/>
      <c r="K42" s="13"/>
      <c r="L42" s="16"/>
      <c r="M42" s="3"/>
      <c r="N42" s="3"/>
      <c r="O42" s="3"/>
    </row>
    <row r="43" spans="1:15" ht="12.75">
      <c r="A43" s="1" t="s">
        <v>47</v>
      </c>
      <c r="B43" s="13">
        <v>1728</v>
      </c>
      <c r="C43" s="13">
        <v>1368</v>
      </c>
      <c r="D43" s="13">
        <v>2306</v>
      </c>
      <c r="E43" s="13">
        <v>1140</v>
      </c>
      <c r="F43" s="13">
        <v>486</v>
      </c>
      <c r="G43" s="13">
        <f t="shared" si="0"/>
        <v>972</v>
      </c>
      <c r="H43" s="13">
        <f>AVERAGE(B43,C43,D43,E43,G43)</f>
        <v>1502.8</v>
      </c>
      <c r="I43" s="13">
        <f>AVERAGE(E43,G43)</f>
        <v>1056</v>
      </c>
      <c r="J43" s="13"/>
      <c r="K43" s="13"/>
      <c r="L43" s="16"/>
      <c r="M43" s="3"/>
      <c r="N43" s="3"/>
      <c r="O43" s="3"/>
    </row>
    <row r="44" spans="1:15" ht="12.75">
      <c r="A44" s="1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6"/>
      <c r="M44" s="3"/>
      <c r="N44" s="3"/>
      <c r="O44" s="3"/>
    </row>
    <row r="45" spans="1:40" ht="12.75">
      <c r="A45" s="1" t="s">
        <v>48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6">
        <f>SUM(L8:L42)</f>
        <v>15.926458333333334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7:12" ht="12.75">
      <c r="G46" s="3"/>
      <c r="H46" s="3"/>
      <c r="I46" s="3"/>
      <c r="K46" s="3"/>
      <c r="L46" s="3"/>
    </row>
    <row r="47" spans="1:12" ht="12.75">
      <c r="A47" s="14"/>
      <c r="B47" s="17" t="s">
        <v>49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2.75">
      <c r="A48" s="14"/>
      <c r="B48" s="17" t="s">
        <v>50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7:12" ht="12.75">
      <c r="G49" s="3"/>
      <c r="H49" s="3"/>
      <c r="I49" s="3"/>
      <c r="K49" s="3"/>
      <c r="L49" s="3"/>
    </row>
    <row r="50" spans="7:12" ht="12.75">
      <c r="G50" s="3"/>
      <c r="H50" s="3"/>
      <c r="I50" s="3"/>
      <c r="K50" s="3"/>
      <c r="L50" s="3"/>
    </row>
    <row r="51" spans="7:12" ht="12.75">
      <c r="G51" s="3"/>
      <c r="H51" s="3"/>
      <c r="I51" s="3"/>
      <c r="K51" s="3"/>
      <c r="L51" s="3"/>
    </row>
    <row r="52" spans="8:12" ht="12.75">
      <c r="H52" s="3"/>
      <c r="I52" s="3"/>
      <c r="K52" s="3"/>
      <c r="L52" s="3"/>
    </row>
    <row r="53" spans="8:12" ht="12.75">
      <c r="H53" s="3"/>
      <c r="I53" s="3"/>
      <c r="K53" s="3"/>
      <c r="L53" s="3"/>
    </row>
    <row r="54" spans="8:12" ht="12.75">
      <c r="H54" s="3"/>
      <c r="I54" s="3"/>
      <c r="K54" s="3"/>
      <c r="L54" s="3"/>
    </row>
    <row r="55" spans="8:12" ht="12.75">
      <c r="H55" s="3"/>
      <c r="I55" s="3"/>
      <c r="K55" s="3"/>
      <c r="L55" s="3"/>
    </row>
    <row r="56" spans="8:12" ht="12.75">
      <c r="H56" s="3"/>
      <c r="I56" s="3"/>
      <c r="K56" s="3"/>
      <c r="L56" s="3"/>
    </row>
    <row r="57" spans="8:12" ht="12.75">
      <c r="H57" s="3"/>
      <c r="I57" s="3"/>
      <c r="K57" s="3"/>
      <c r="L57" s="3"/>
    </row>
    <row r="58" spans="8:12" ht="12.75">
      <c r="H58" s="3"/>
      <c r="I58" s="3"/>
      <c r="K58" s="3"/>
      <c r="L58" s="3"/>
    </row>
    <row r="59" spans="8:12" ht="12.75">
      <c r="H59" s="3"/>
      <c r="I59" s="3"/>
      <c r="K59" s="3"/>
      <c r="L59" s="3"/>
    </row>
    <row r="60" spans="8:12" ht="12.75">
      <c r="H60" s="3"/>
      <c r="I60" s="3"/>
      <c r="K60" s="3"/>
      <c r="L60" s="3"/>
    </row>
    <row r="61" spans="8:12" ht="12.75">
      <c r="H61" s="3"/>
      <c r="I61" s="3"/>
      <c r="K61" s="3"/>
      <c r="L61" s="3"/>
    </row>
    <row r="62" spans="8:12" ht="12.75">
      <c r="H62" s="3"/>
      <c r="I62" s="3"/>
      <c r="K62" s="3"/>
      <c r="L62" s="3"/>
    </row>
    <row r="63" spans="8:12" ht="12.75">
      <c r="H63" s="3"/>
      <c r="I63" s="3"/>
      <c r="K63" s="3"/>
      <c r="L63" s="3"/>
    </row>
    <row r="64" spans="8:12" ht="12.75">
      <c r="H64" s="3"/>
      <c r="I64" s="3"/>
      <c r="K64" s="3"/>
      <c r="L64" s="3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2002-07-24T12:55:33Z</cp:lastPrinted>
  <dcterms:created xsi:type="dcterms:W3CDTF">2002-07-08T07:29:58Z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